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6a_EAEPED_COG" sheetId="1" r:id="rId1"/>
  </sheets>
  <definedNames>
    <definedName name="_xlnm.Print_Titles" localSheetId="0">F6a_EAEPED_COG!$2:$9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I158" i="1" s="1"/>
  <c r="F157" i="1"/>
  <c r="I157" i="1" s="1"/>
  <c r="I156" i="1"/>
  <c r="F156" i="1"/>
  <c r="F155" i="1"/>
  <c r="I155" i="1" s="1"/>
  <c r="F154" i="1"/>
  <c r="I154" i="1" s="1"/>
  <c r="F153" i="1"/>
  <c r="I153" i="1" s="1"/>
  <c r="I152" i="1"/>
  <c r="F152" i="1"/>
  <c r="H151" i="1"/>
  <c r="G151" i="1"/>
  <c r="E151" i="1"/>
  <c r="D151" i="1"/>
  <c r="F150" i="1"/>
  <c r="I150" i="1" s="1"/>
  <c r="F149" i="1"/>
  <c r="I149" i="1" s="1"/>
  <c r="I148" i="1"/>
  <c r="F148" i="1"/>
  <c r="H147" i="1"/>
  <c r="G147" i="1"/>
  <c r="E147" i="1"/>
  <c r="D147" i="1"/>
  <c r="F146" i="1"/>
  <c r="I146" i="1" s="1"/>
  <c r="F145" i="1"/>
  <c r="I145" i="1" s="1"/>
  <c r="F144" i="1"/>
  <c r="I144" i="1" s="1"/>
  <c r="F143" i="1"/>
  <c r="I143" i="1" s="1"/>
  <c r="I142" i="1"/>
  <c r="F142" i="1"/>
  <c r="F141" i="1"/>
  <c r="I141" i="1" s="1"/>
  <c r="F140" i="1"/>
  <c r="I140" i="1" s="1"/>
  <c r="F139" i="1"/>
  <c r="I139" i="1" s="1"/>
  <c r="H138" i="1"/>
  <c r="G138" i="1"/>
  <c r="E138" i="1"/>
  <c r="D138" i="1"/>
  <c r="F137" i="1"/>
  <c r="I137" i="1" s="1"/>
  <c r="F136" i="1"/>
  <c r="I136" i="1" s="1"/>
  <c r="F135" i="1"/>
  <c r="I135" i="1" s="1"/>
  <c r="H134" i="1"/>
  <c r="G134" i="1"/>
  <c r="E134" i="1"/>
  <c r="D134" i="1"/>
  <c r="F133" i="1"/>
  <c r="I133" i="1" s="1"/>
  <c r="F132" i="1"/>
  <c r="I132" i="1" s="1"/>
  <c r="F131" i="1"/>
  <c r="I131" i="1" s="1"/>
  <c r="F130" i="1"/>
  <c r="I130" i="1" s="1"/>
  <c r="F129" i="1"/>
  <c r="I129" i="1" s="1"/>
  <c r="F128" i="1"/>
  <c r="I128" i="1" s="1"/>
  <c r="F127" i="1"/>
  <c r="I127" i="1" s="1"/>
  <c r="F126" i="1"/>
  <c r="I126" i="1" s="1"/>
  <c r="F125" i="1"/>
  <c r="I125" i="1" s="1"/>
  <c r="H124" i="1"/>
  <c r="G124" i="1"/>
  <c r="E124" i="1"/>
  <c r="D124" i="1"/>
  <c r="F123" i="1"/>
  <c r="I123" i="1" s="1"/>
  <c r="F122" i="1"/>
  <c r="I122" i="1" s="1"/>
  <c r="F121" i="1"/>
  <c r="I121" i="1" s="1"/>
  <c r="F120" i="1"/>
  <c r="I120" i="1" s="1"/>
  <c r="F119" i="1"/>
  <c r="I119" i="1" s="1"/>
  <c r="F118" i="1"/>
  <c r="I118" i="1" s="1"/>
  <c r="F117" i="1"/>
  <c r="I117" i="1" s="1"/>
  <c r="F116" i="1"/>
  <c r="I116" i="1" s="1"/>
  <c r="F115" i="1"/>
  <c r="I115" i="1" s="1"/>
  <c r="H114" i="1"/>
  <c r="G114" i="1"/>
  <c r="E114" i="1"/>
  <c r="D114" i="1"/>
  <c r="F113" i="1"/>
  <c r="I113" i="1" s="1"/>
  <c r="F112" i="1"/>
  <c r="I112" i="1" s="1"/>
  <c r="F111" i="1"/>
  <c r="I111" i="1" s="1"/>
  <c r="F110" i="1"/>
  <c r="I110" i="1" s="1"/>
  <c r="I109" i="1"/>
  <c r="F109" i="1"/>
  <c r="F108" i="1"/>
  <c r="I108" i="1" s="1"/>
  <c r="F107" i="1"/>
  <c r="I107" i="1" s="1"/>
  <c r="F106" i="1"/>
  <c r="I106" i="1" s="1"/>
  <c r="F105" i="1"/>
  <c r="I105" i="1" s="1"/>
  <c r="H104" i="1"/>
  <c r="G104" i="1"/>
  <c r="E104" i="1"/>
  <c r="D104" i="1"/>
  <c r="D85" i="1" s="1"/>
  <c r="F103" i="1"/>
  <c r="I103" i="1" s="1"/>
  <c r="F102" i="1"/>
  <c r="I102" i="1" s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H94" i="1"/>
  <c r="G94" i="1"/>
  <c r="E94" i="1"/>
  <c r="D94" i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H86" i="1"/>
  <c r="G86" i="1"/>
  <c r="E86" i="1"/>
  <c r="D86" i="1"/>
  <c r="F83" i="1"/>
  <c r="I83" i="1" s="1"/>
  <c r="F82" i="1"/>
  <c r="I82" i="1" s="1"/>
  <c r="F81" i="1"/>
  <c r="I81" i="1" s="1"/>
  <c r="I80" i="1"/>
  <c r="F80" i="1"/>
  <c r="I79" i="1"/>
  <c r="F79" i="1"/>
  <c r="F78" i="1"/>
  <c r="I78" i="1" s="1"/>
  <c r="F77" i="1"/>
  <c r="I77" i="1" s="1"/>
  <c r="H76" i="1"/>
  <c r="G76" i="1"/>
  <c r="E76" i="1"/>
  <c r="D76" i="1"/>
  <c r="F75" i="1"/>
  <c r="I75" i="1" s="1"/>
  <c r="F74" i="1"/>
  <c r="I74" i="1" s="1"/>
  <c r="F73" i="1"/>
  <c r="I73" i="1" s="1"/>
  <c r="H72" i="1"/>
  <c r="G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I66" i="1"/>
  <c r="F66" i="1"/>
  <c r="F65" i="1"/>
  <c r="I65" i="1" s="1"/>
  <c r="F64" i="1"/>
  <c r="I64" i="1" s="1"/>
  <c r="H63" i="1"/>
  <c r="G63" i="1"/>
  <c r="E63" i="1"/>
  <c r="D63" i="1"/>
  <c r="F62" i="1"/>
  <c r="F59" i="1" s="1"/>
  <c r="I59" i="1" s="1"/>
  <c r="I61" i="1"/>
  <c r="F61" i="1"/>
  <c r="F60" i="1"/>
  <c r="I60" i="1" s="1"/>
  <c r="H59" i="1"/>
  <c r="G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I51" i="1"/>
  <c r="F51" i="1"/>
  <c r="F50" i="1"/>
  <c r="I50" i="1" s="1"/>
  <c r="H49" i="1"/>
  <c r="G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H39" i="1"/>
  <c r="G39" i="1"/>
  <c r="E39" i="1"/>
  <c r="D39" i="1"/>
  <c r="F38" i="1"/>
  <c r="I38" i="1" s="1"/>
  <c r="I37" i="1"/>
  <c r="F37" i="1"/>
  <c r="F36" i="1"/>
  <c r="I36" i="1" s="1"/>
  <c r="F35" i="1"/>
  <c r="I35" i="1" s="1"/>
  <c r="F34" i="1"/>
  <c r="I34" i="1" s="1"/>
  <c r="F33" i="1"/>
  <c r="I33" i="1" s="1"/>
  <c r="I32" i="1"/>
  <c r="F32" i="1"/>
  <c r="F31" i="1"/>
  <c r="I31" i="1" s="1"/>
  <c r="F30" i="1"/>
  <c r="I30" i="1" s="1"/>
  <c r="H29" i="1"/>
  <c r="G29" i="1"/>
  <c r="E29" i="1"/>
  <c r="D29" i="1"/>
  <c r="F28" i="1"/>
  <c r="I28" i="1" s="1"/>
  <c r="I27" i="1"/>
  <c r="F27" i="1"/>
  <c r="F26" i="1"/>
  <c r="I26" i="1" s="1"/>
  <c r="F25" i="1"/>
  <c r="I25" i="1" s="1"/>
  <c r="F24" i="1"/>
  <c r="I24" i="1" s="1"/>
  <c r="I23" i="1"/>
  <c r="F23" i="1"/>
  <c r="F22" i="1"/>
  <c r="I22" i="1" s="1"/>
  <c r="F21" i="1"/>
  <c r="I21" i="1" s="1"/>
  <c r="F20" i="1"/>
  <c r="I20" i="1" s="1"/>
  <c r="H19" i="1"/>
  <c r="G19" i="1"/>
  <c r="E19" i="1"/>
  <c r="E10" i="1" s="1"/>
  <c r="D19" i="1"/>
  <c r="I18" i="1"/>
  <c r="F18" i="1"/>
  <c r="I17" i="1"/>
  <c r="F17" i="1"/>
  <c r="F16" i="1"/>
  <c r="I16" i="1" s="1"/>
  <c r="F15" i="1"/>
  <c r="I15" i="1" s="1"/>
  <c r="F14" i="1"/>
  <c r="I14" i="1" s="1"/>
  <c r="F13" i="1"/>
  <c r="I13" i="1" s="1"/>
  <c r="F12" i="1"/>
  <c r="I12" i="1" s="1"/>
  <c r="H11" i="1"/>
  <c r="H10" i="1" s="1"/>
  <c r="G11" i="1"/>
  <c r="G10" i="1" s="1"/>
  <c r="E11" i="1"/>
  <c r="D11" i="1"/>
  <c r="D10" i="1" l="1"/>
  <c r="D160" i="1" s="1"/>
  <c r="H85" i="1"/>
  <c r="H160" i="1" s="1"/>
  <c r="F49" i="1"/>
  <c r="I62" i="1"/>
  <c r="F39" i="1"/>
  <c r="F63" i="1"/>
  <c r="I63" i="1" s="1"/>
  <c r="I49" i="1"/>
  <c r="I39" i="1"/>
  <c r="E85" i="1"/>
  <c r="E160" i="1" s="1"/>
  <c r="F86" i="1"/>
  <c r="I86" i="1" s="1"/>
  <c r="F29" i="1"/>
  <c r="G85" i="1"/>
  <c r="G160" i="1" s="1"/>
  <c r="I29" i="1"/>
  <c r="I11" i="1"/>
  <c r="I19" i="1"/>
  <c r="F147" i="1"/>
  <c r="I147" i="1" s="1"/>
  <c r="F151" i="1"/>
  <c r="I151" i="1" s="1"/>
  <c r="F94" i="1"/>
  <c r="I94" i="1" s="1"/>
  <c r="F104" i="1"/>
  <c r="I104" i="1" s="1"/>
  <c r="F114" i="1"/>
  <c r="I114" i="1" s="1"/>
  <c r="F124" i="1"/>
  <c r="I124" i="1" s="1"/>
  <c r="F134" i="1"/>
  <c r="I134" i="1" s="1"/>
  <c r="F138" i="1"/>
  <c r="I138" i="1" s="1"/>
  <c r="F19" i="1"/>
  <c r="F11" i="1"/>
  <c r="F72" i="1"/>
  <c r="I72" i="1" s="1"/>
  <c r="F76" i="1"/>
  <c r="I76" i="1" s="1"/>
  <c r="I85" i="1" l="1"/>
  <c r="F85" i="1"/>
  <c r="F10" i="1"/>
  <c r="I10" i="1"/>
  <c r="I160" i="1" l="1"/>
  <c r="F160" i="1"/>
</calcChain>
</file>

<file path=xl/sharedStrings.xml><?xml version="1.0" encoding="utf-8"?>
<sst xmlns="http://schemas.openxmlformats.org/spreadsheetml/2006/main" count="162" uniqueCount="89">
  <si>
    <t>MUNICIPIO DE NOPALA DE VILLAGRAN (a)</t>
  </si>
  <si>
    <t>Estado Analítico del Ejercicio del Presupuesto de Egresos Detallado - LDF</t>
  </si>
  <si>
    <t xml:space="preserve">Clasificación por Objeto del Gasto (Capítulo y Concepto) 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</si>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</sst>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3"/>
    </xf>
    <xf numFmtId="0" fontId="2" fillId="0" borderId="11" xfId="0" applyFont="1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4" fontId="3" fillId="0" borderId="13" xfId="1" applyFont="1" applyBorder="1" applyAlignment="1">
      <alignment horizontal="right" vertical="center"/>
    </xf>
    <xf numFmtId="44" fontId="2" fillId="0" borderId="13" xfId="1" applyFont="1" applyBorder="1" applyAlignment="1">
      <alignment horizontal="right" vertical="center"/>
    </xf>
    <xf numFmtId="44" fontId="2" fillId="0" borderId="11" xfId="1" applyFont="1" applyBorder="1" applyAlignment="1">
      <alignment horizontal="right" vertical="center"/>
    </xf>
    <xf numFmtId="44" fontId="2" fillId="0" borderId="17" xfId="1" applyFont="1" applyBorder="1" applyAlignment="1">
      <alignment horizontal="right" vertical="center"/>
    </xf>
    <xf numFmtId="44" fontId="2" fillId="0" borderId="16" xfId="1" applyFont="1" applyBorder="1" applyAlignment="1">
      <alignment horizontal="right" vertical="center"/>
    </xf>
    <xf numFmtId="44" fontId="3" fillId="0" borderId="20" xfId="1" applyFont="1" applyBorder="1" applyAlignment="1">
      <alignment horizontal="right" vertical="center"/>
    </xf>
    <xf numFmtId="44" fontId="2" fillId="0" borderId="14" xfId="1" applyFont="1" applyBorder="1" applyAlignment="1">
      <alignment horizontal="right" vertical="center"/>
    </xf>
    <xf numFmtId="44" fontId="2" fillId="0" borderId="12" xfId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165</xdr:row>
      <xdr:rowOff>85725</xdr:rowOff>
    </xdr:from>
    <xdr:to>
      <xdr:col>8</xdr:col>
      <xdr:colOff>161925</xdr:colOff>
      <xdr:row>169</xdr:row>
      <xdr:rowOff>57150</xdr:rowOff>
    </xdr:to>
    <xdr:sp macro="" textlink="">
      <xdr:nvSpPr>
        <xdr:cNvPr id="2" name="Cuadro de texto 1"/>
        <xdr:cNvSpPr txBox="1"/>
      </xdr:nvSpPr>
      <xdr:spPr>
        <a:xfrm>
          <a:off x="1000125" y="27393900"/>
          <a:ext cx="83343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8</xdr:col>
      <xdr:colOff>133350</xdr:colOff>
      <xdr:row>165</xdr:row>
      <xdr:rowOff>43180</xdr:rowOff>
    </xdr:to>
    <xdr:sp macro="" textlink="">
      <xdr:nvSpPr>
        <xdr:cNvPr id="3" name="Cuadro de texto 2"/>
        <xdr:cNvSpPr txBox="1"/>
      </xdr:nvSpPr>
      <xdr:spPr>
        <a:xfrm>
          <a:off x="1000125" y="26984325"/>
          <a:ext cx="83058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714375</xdr:colOff>
      <xdr:row>170</xdr:row>
      <xdr:rowOff>133350</xdr:rowOff>
    </xdr:from>
    <xdr:to>
      <xdr:col>3</xdr:col>
      <xdr:colOff>65684</xdr:colOff>
      <xdr:row>177</xdr:row>
      <xdr:rowOff>44420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1714500" y="28251150"/>
          <a:ext cx="2418359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2249393</xdr:colOff>
      <xdr:row>177</xdr:row>
      <xdr:rowOff>161641</xdr:rowOff>
    </xdr:from>
    <xdr:to>
      <xdr:col>6</xdr:col>
      <xdr:colOff>102481</xdr:colOff>
      <xdr:row>184</xdr:row>
      <xdr:rowOff>111759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3249518" y="29412916"/>
          <a:ext cx="416816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383309</xdr:colOff>
      <xdr:row>171</xdr:row>
      <xdr:rowOff>12528</xdr:rowOff>
    </xdr:from>
    <xdr:to>
      <xdr:col>7</xdr:col>
      <xdr:colOff>649721</xdr:colOff>
      <xdr:row>177</xdr:row>
      <xdr:rowOff>105440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793634" y="28292253"/>
          <a:ext cx="20475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1"/>
  <sheetViews>
    <sheetView tabSelected="1" view="pageBreakPreview" zoomScale="60" zoomScaleNormal="100" workbookViewId="0">
      <pane ySplit="9" topLeftCell="A87" activePane="bottomLeft" state="frozen"/>
      <selection pane="bottomLeft" activeCell="C164" sqref="C164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5.25" customHeight="1" thickBot="1" x14ac:dyDescent="0.25"/>
    <row r="2" spans="2:9" x14ac:dyDescent="0.2">
      <c r="B2" s="28" t="s">
        <v>0</v>
      </c>
      <c r="C2" s="29"/>
      <c r="D2" s="29"/>
      <c r="E2" s="29"/>
      <c r="F2" s="29"/>
      <c r="G2" s="29"/>
      <c r="H2" s="29"/>
      <c r="I2" s="30"/>
    </row>
    <row r="3" spans="2:9" x14ac:dyDescent="0.2">
      <c r="B3" s="31" t="s">
        <v>1</v>
      </c>
      <c r="C3" s="32"/>
      <c r="D3" s="32"/>
      <c r="E3" s="32"/>
      <c r="F3" s="32"/>
      <c r="G3" s="32"/>
      <c r="H3" s="32"/>
      <c r="I3" s="33"/>
    </row>
    <row r="4" spans="2:9" x14ac:dyDescent="0.2">
      <c r="B4" s="31" t="s">
        <v>2</v>
      </c>
      <c r="C4" s="32"/>
      <c r="D4" s="32"/>
      <c r="E4" s="32"/>
      <c r="F4" s="32"/>
      <c r="G4" s="32"/>
      <c r="H4" s="32"/>
      <c r="I4" s="33"/>
    </row>
    <row r="5" spans="2:9" x14ac:dyDescent="0.2">
      <c r="B5" s="31" t="s">
        <v>3</v>
      </c>
      <c r="C5" s="32"/>
      <c r="D5" s="32"/>
      <c r="E5" s="32"/>
      <c r="F5" s="32"/>
      <c r="G5" s="32"/>
      <c r="H5" s="32"/>
      <c r="I5" s="33"/>
    </row>
    <row r="6" spans="2:9" ht="13.5" thickBot="1" x14ac:dyDescent="0.25">
      <c r="B6" s="34" t="s">
        <v>4</v>
      </c>
      <c r="C6" s="35"/>
      <c r="D6" s="35"/>
      <c r="E6" s="35"/>
      <c r="F6" s="35"/>
      <c r="G6" s="35"/>
      <c r="H6" s="35"/>
      <c r="I6" s="36"/>
    </row>
    <row r="7" spans="2:9" ht="15.75" customHeight="1" x14ac:dyDescent="0.2">
      <c r="B7" s="28" t="s">
        <v>5</v>
      </c>
      <c r="C7" s="37"/>
      <c r="D7" s="28" t="s">
        <v>6</v>
      </c>
      <c r="E7" s="29"/>
      <c r="F7" s="29"/>
      <c r="G7" s="29"/>
      <c r="H7" s="37"/>
      <c r="I7" s="40" t="s">
        <v>7</v>
      </c>
    </row>
    <row r="8" spans="2:9" ht="15" customHeight="1" thickBot="1" x14ac:dyDescent="0.25">
      <c r="B8" s="31"/>
      <c r="C8" s="38"/>
      <c r="D8" s="34"/>
      <c r="E8" s="35"/>
      <c r="F8" s="35"/>
      <c r="G8" s="35"/>
      <c r="H8" s="39"/>
      <c r="I8" s="41"/>
    </row>
    <row r="9" spans="2:9" ht="26.25" thickBot="1" x14ac:dyDescent="0.25">
      <c r="B9" s="34"/>
      <c r="C9" s="39"/>
      <c r="D9" s="2" t="s">
        <v>8</v>
      </c>
      <c r="E9" s="3" t="s">
        <v>9</v>
      </c>
      <c r="F9" s="2" t="s">
        <v>10</v>
      </c>
      <c r="G9" s="2" t="s">
        <v>11</v>
      </c>
      <c r="H9" s="2" t="s">
        <v>12</v>
      </c>
      <c r="I9" s="42"/>
    </row>
    <row r="10" spans="2:9" x14ac:dyDescent="0.2">
      <c r="B10" s="4" t="s">
        <v>13</v>
      </c>
      <c r="C10" s="5"/>
      <c r="D10" s="18">
        <f t="shared" ref="D10:I10" si="0">D11+D19+D29+D39+D49+D59+D72+D76+D63</f>
        <v>72190212.280000001</v>
      </c>
      <c r="E10" s="18">
        <f t="shared" si="0"/>
        <v>214812</v>
      </c>
      <c r="F10" s="18">
        <f t="shared" si="0"/>
        <v>72405024.280000001</v>
      </c>
      <c r="G10" s="18">
        <f t="shared" si="0"/>
        <v>38837628.350000001</v>
      </c>
      <c r="H10" s="18">
        <f t="shared" si="0"/>
        <v>38837628.350000001</v>
      </c>
      <c r="I10" s="18">
        <f t="shared" si="0"/>
        <v>33567395.930000007</v>
      </c>
    </row>
    <row r="11" spans="2:9" x14ac:dyDescent="0.2">
      <c r="B11" s="6" t="s">
        <v>14</v>
      </c>
      <c r="C11" s="7"/>
      <c r="D11" s="19">
        <f t="shared" ref="D11:I11" si="1">SUM(D12:D18)</f>
        <v>31244751.800000001</v>
      </c>
      <c r="E11" s="19">
        <f t="shared" si="1"/>
        <v>0</v>
      </c>
      <c r="F11" s="19">
        <f t="shared" si="1"/>
        <v>31244751.800000001</v>
      </c>
      <c r="G11" s="19">
        <f t="shared" si="1"/>
        <v>18738638.780000001</v>
      </c>
      <c r="H11" s="19">
        <f t="shared" si="1"/>
        <v>18738638.780000001</v>
      </c>
      <c r="I11" s="19">
        <f t="shared" si="1"/>
        <v>12506113.020000001</v>
      </c>
    </row>
    <row r="12" spans="2:9" x14ac:dyDescent="0.2">
      <c r="B12" s="8" t="s">
        <v>15</v>
      </c>
      <c r="C12" s="9"/>
      <c r="D12" s="19">
        <v>25159893.800000001</v>
      </c>
      <c r="E12" s="20">
        <v>0</v>
      </c>
      <c r="F12" s="20">
        <f>D12+E12</f>
        <v>25159893.800000001</v>
      </c>
      <c r="G12" s="20">
        <v>17817033</v>
      </c>
      <c r="H12" s="20">
        <v>17817033</v>
      </c>
      <c r="I12" s="20">
        <f>F12-G12</f>
        <v>7342860.8000000007</v>
      </c>
    </row>
    <row r="13" spans="2:9" x14ac:dyDescent="0.2">
      <c r="B13" s="8" t="s">
        <v>16</v>
      </c>
      <c r="C13" s="9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8" t="s">
        <v>17</v>
      </c>
      <c r="C14" s="9"/>
      <c r="D14" s="19">
        <v>4181658</v>
      </c>
      <c r="E14" s="20">
        <v>0</v>
      </c>
      <c r="F14" s="20">
        <f t="shared" si="2"/>
        <v>4181658</v>
      </c>
      <c r="G14" s="20">
        <v>462864</v>
      </c>
      <c r="H14" s="20">
        <v>462864</v>
      </c>
      <c r="I14" s="20">
        <f t="shared" si="3"/>
        <v>3718794</v>
      </c>
    </row>
    <row r="15" spans="2:9" x14ac:dyDescent="0.2">
      <c r="B15" s="8" t="s">
        <v>18</v>
      </c>
      <c r="C15" s="9"/>
      <c r="D15" s="19"/>
      <c r="E15" s="20"/>
      <c r="F15" s="20">
        <f t="shared" si="2"/>
        <v>0</v>
      </c>
      <c r="G15" s="20"/>
      <c r="H15" s="20"/>
      <c r="I15" s="20">
        <f t="shared" si="3"/>
        <v>0</v>
      </c>
    </row>
    <row r="16" spans="2:9" x14ac:dyDescent="0.2">
      <c r="B16" s="8" t="s">
        <v>19</v>
      </c>
      <c r="C16" s="9"/>
      <c r="D16" s="19">
        <v>1903200</v>
      </c>
      <c r="E16" s="20">
        <v>0</v>
      </c>
      <c r="F16" s="20">
        <f t="shared" si="2"/>
        <v>1903200</v>
      </c>
      <c r="G16" s="20">
        <v>458741.78</v>
      </c>
      <c r="H16" s="20">
        <v>458741.78</v>
      </c>
      <c r="I16" s="20">
        <f t="shared" si="3"/>
        <v>1444458.22</v>
      </c>
    </row>
    <row r="17" spans="2:9" x14ac:dyDescent="0.2">
      <c r="B17" s="8" t="s">
        <v>20</v>
      </c>
      <c r="C17" s="9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8" t="s">
        <v>21</v>
      </c>
      <c r="C18" s="9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6" t="s">
        <v>22</v>
      </c>
      <c r="C19" s="7"/>
      <c r="D19" s="19">
        <f t="shared" ref="D19:I19" si="4">SUM(D20:D28)</f>
        <v>10056526.199999999</v>
      </c>
      <c r="E19" s="19">
        <f t="shared" si="4"/>
        <v>0</v>
      </c>
      <c r="F19" s="19">
        <f t="shared" si="4"/>
        <v>10056526.199999999</v>
      </c>
      <c r="G19" s="19">
        <f t="shared" si="4"/>
        <v>6131104.5</v>
      </c>
      <c r="H19" s="19">
        <f t="shared" si="4"/>
        <v>6131104.5</v>
      </c>
      <c r="I19" s="19">
        <f t="shared" si="4"/>
        <v>3925421.6999999997</v>
      </c>
    </row>
    <row r="20" spans="2:9" x14ac:dyDescent="0.2">
      <c r="B20" s="8" t="s">
        <v>23</v>
      </c>
      <c r="C20" s="9"/>
      <c r="D20" s="19">
        <v>1210400.2</v>
      </c>
      <c r="E20" s="20">
        <v>0</v>
      </c>
      <c r="F20" s="19">
        <f t="shared" ref="F20:F28" si="5">D20+E20</f>
        <v>1210400.2</v>
      </c>
      <c r="G20" s="20">
        <v>788672.31</v>
      </c>
      <c r="H20" s="20">
        <v>788672.31</v>
      </c>
      <c r="I20" s="20">
        <f>F20-G20</f>
        <v>421727.8899999999</v>
      </c>
    </row>
    <row r="21" spans="2:9" x14ac:dyDescent="0.2">
      <c r="B21" s="8" t="s">
        <v>24</v>
      </c>
      <c r="C21" s="9"/>
      <c r="D21" s="19">
        <v>750286</v>
      </c>
      <c r="E21" s="20">
        <v>0</v>
      </c>
      <c r="F21" s="19">
        <f t="shared" si="5"/>
        <v>750286</v>
      </c>
      <c r="G21" s="20">
        <v>968750.28</v>
      </c>
      <c r="H21" s="20">
        <v>968750.28</v>
      </c>
      <c r="I21" s="20">
        <f t="shared" ref="I21:I83" si="6">F21-G21</f>
        <v>-218464.28000000003</v>
      </c>
    </row>
    <row r="22" spans="2:9" x14ac:dyDescent="0.2">
      <c r="B22" s="8" t="s">
        <v>25</v>
      </c>
      <c r="C22" s="9"/>
      <c r="D22" s="19">
        <v>402280</v>
      </c>
      <c r="E22" s="20">
        <v>0</v>
      </c>
      <c r="F22" s="19">
        <f t="shared" si="5"/>
        <v>402280</v>
      </c>
      <c r="G22" s="20">
        <v>0</v>
      </c>
      <c r="H22" s="20">
        <v>0</v>
      </c>
      <c r="I22" s="20">
        <f t="shared" si="6"/>
        <v>402280</v>
      </c>
    </row>
    <row r="23" spans="2:9" x14ac:dyDescent="0.2">
      <c r="B23" s="8" t="s">
        <v>26</v>
      </c>
      <c r="C23" s="9"/>
      <c r="D23" s="19">
        <v>2868466</v>
      </c>
      <c r="E23" s="20">
        <v>0</v>
      </c>
      <c r="F23" s="19">
        <f t="shared" si="5"/>
        <v>2868466</v>
      </c>
      <c r="G23" s="20">
        <v>1259162.77</v>
      </c>
      <c r="H23" s="20">
        <v>1259162.77</v>
      </c>
      <c r="I23" s="20">
        <f t="shared" si="6"/>
        <v>1609303.23</v>
      </c>
    </row>
    <row r="24" spans="2:9" x14ac:dyDescent="0.2">
      <c r="B24" s="8" t="s">
        <v>27</v>
      </c>
      <c r="C24" s="9"/>
      <c r="D24" s="19">
        <v>851608</v>
      </c>
      <c r="E24" s="20">
        <v>0</v>
      </c>
      <c r="F24" s="19">
        <f t="shared" si="5"/>
        <v>851608</v>
      </c>
      <c r="G24" s="20">
        <v>108378.15</v>
      </c>
      <c r="H24" s="20">
        <v>108378.15</v>
      </c>
      <c r="I24" s="20">
        <f t="shared" si="6"/>
        <v>743229.85</v>
      </c>
    </row>
    <row r="25" spans="2:9" x14ac:dyDescent="0.2">
      <c r="B25" s="8" t="s">
        <v>28</v>
      </c>
      <c r="C25" s="9"/>
      <c r="D25" s="19">
        <v>2200000</v>
      </c>
      <c r="E25" s="20">
        <v>0</v>
      </c>
      <c r="F25" s="19">
        <f t="shared" si="5"/>
        <v>2200000</v>
      </c>
      <c r="G25" s="20">
        <v>1866984.58</v>
      </c>
      <c r="H25" s="20">
        <v>1866984.58</v>
      </c>
      <c r="I25" s="20">
        <f t="shared" si="6"/>
        <v>333015.41999999993</v>
      </c>
    </row>
    <row r="26" spans="2:9" x14ac:dyDescent="0.2">
      <c r="B26" s="8" t="s">
        <v>29</v>
      </c>
      <c r="C26" s="9"/>
      <c r="D26" s="19">
        <v>977479</v>
      </c>
      <c r="E26" s="20">
        <v>0</v>
      </c>
      <c r="F26" s="19">
        <f t="shared" si="5"/>
        <v>977479</v>
      </c>
      <c r="G26" s="20">
        <v>281353.08</v>
      </c>
      <c r="H26" s="20">
        <v>281353.08</v>
      </c>
      <c r="I26" s="20">
        <f t="shared" si="6"/>
        <v>696125.91999999993</v>
      </c>
    </row>
    <row r="27" spans="2:9" x14ac:dyDescent="0.2">
      <c r="B27" s="8" t="s">
        <v>30</v>
      </c>
      <c r="C27" s="9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8" t="s">
        <v>31</v>
      </c>
      <c r="C28" s="9"/>
      <c r="D28" s="19">
        <v>796007</v>
      </c>
      <c r="E28" s="20">
        <v>0</v>
      </c>
      <c r="F28" s="19">
        <f t="shared" si="5"/>
        <v>796007</v>
      </c>
      <c r="G28" s="20">
        <v>857803.33</v>
      </c>
      <c r="H28" s="20">
        <v>857803.33</v>
      </c>
      <c r="I28" s="20">
        <f t="shared" si="6"/>
        <v>-61796.329999999958</v>
      </c>
    </row>
    <row r="29" spans="2:9" x14ac:dyDescent="0.2">
      <c r="B29" s="6" t="s">
        <v>32</v>
      </c>
      <c r="C29" s="7"/>
      <c r="D29" s="19">
        <f t="shared" ref="D29:I29" si="7">SUM(D30:D38)</f>
        <v>11608159.08</v>
      </c>
      <c r="E29" s="19">
        <f t="shared" si="7"/>
        <v>0</v>
      </c>
      <c r="F29" s="19">
        <f t="shared" si="7"/>
        <v>11608159.08</v>
      </c>
      <c r="G29" s="19">
        <f t="shared" si="7"/>
        <v>6772610.9499999993</v>
      </c>
      <c r="H29" s="19">
        <f t="shared" si="7"/>
        <v>6772610.9499999993</v>
      </c>
      <c r="I29" s="19">
        <f t="shared" si="7"/>
        <v>4835548.13</v>
      </c>
    </row>
    <row r="30" spans="2:9" x14ac:dyDescent="0.2">
      <c r="B30" s="8" t="s">
        <v>33</v>
      </c>
      <c r="C30" s="9"/>
      <c r="D30" s="19">
        <v>952036.32</v>
      </c>
      <c r="E30" s="20">
        <v>0</v>
      </c>
      <c r="F30" s="19">
        <f t="shared" ref="F30:F38" si="8">D30+E30</f>
        <v>952036.32</v>
      </c>
      <c r="G30" s="20">
        <v>299855.94</v>
      </c>
      <c r="H30" s="20">
        <v>299855.94</v>
      </c>
      <c r="I30" s="20">
        <f t="shared" si="6"/>
        <v>652180.37999999989</v>
      </c>
    </row>
    <row r="31" spans="2:9" x14ac:dyDescent="0.2">
      <c r="B31" s="8" t="s">
        <v>34</v>
      </c>
      <c r="C31" s="9"/>
      <c r="D31" s="19">
        <v>973834</v>
      </c>
      <c r="E31" s="20">
        <v>0</v>
      </c>
      <c r="F31" s="19">
        <f t="shared" si="8"/>
        <v>973834</v>
      </c>
      <c r="G31" s="20">
        <v>734115.16</v>
      </c>
      <c r="H31" s="20">
        <v>734115.16</v>
      </c>
      <c r="I31" s="20">
        <f t="shared" si="6"/>
        <v>239718.83999999997</v>
      </c>
    </row>
    <row r="32" spans="2:9" x14ac:dyDescent="0.2">
      <c r="B32" s="8" t="s">
        <v>35</v>
      </c>
      <c r="C32" s="9"/>
      <c r="D32" s="19">
        <v>807400</v>
      </c>
      <c r="E32" s="20">
        <v>0</v>
      </c>
      <c r="F32" s="19">
        <f t="shared" si="8"/>
        <v>807400</v>
      </c>
      <c r="G32" s="20">
        <v>206652</v>
      </c>
      <c r="H32" s="20">
        <v>206652</v>
      </c>
      <c r="I32" s="20">
        <f t="shared" si="6"/>
        <v>600748</v>
      </c>
    </row>
    <row r="33" spans="2:9" x14ac:dyDescent="0.2">
      <c r="B33" s="8" t="s">
        <v>36</v>
      </c>
      <c r="C33" s="9"/>
      <c r="D33" s="19">
        <v>176205.32</v>
      </c>
      <c r="E33" s="20">
        <v>0</v>
      </c>
      <c r="F33" s="19">
        <f t="shared" si="8"/>
        <v>176205.32</v>
      </c>
      <c r="G33" s="20">
        <v>18757.7</v>
      </c>
      <c r="H33" s="20">
        <v>18757.7</v>
      </c>
      <c r="I33" s="20">
        <f t="shared" si="6"/>
        <v>157447.62</v>
      </c>
    </row>
    <row r="34" spans="2:9" x14ac:dyDescent="0.2">
      <c r="B34" s="8" t="s">
        <v>37</v>
      </c>
      <c r="C34" s="9"/>
      <c r="D34" s="19">
        <v>2081234.44</v>
      </c>
      <c r="E34" s="20">
        <v>0</v>
      </c>
      <c r="F34" s="19">
        <f t="shared" si="8"/>
        <v>2081234.44</v>
      </c>
      <c r="G34" s="20">
        <v>1202495.42</v>
      </c>
      <c r="H34" s="20">
        <v>1202495.42</v>
      </c>
      <c r="I34" s="20">
        <f t="shared" si="6"/>
        <v>878739.02</v>
      </c>
    </row>
    <row r="35" spans="2:9" x14ac:dyDescent="0.2">
      <c r="B35" s="8" t="s">
        <v>38</v>
      </c>
      <c r="C35" s="9"/>
      <c r="D35" s="19">
        <v>912500</v>
      </c>
      <c r="E35" s="20">
        <v>0</v>
      </c>
      <c r="F35" s="19">
        <f t="shared" si="8"/>
        <v>912500</v>
      </c>
      <c r="G35" s="20">
        <v>11201</v>
      </c>
      <c r="H35" s="20">
        <v>11201</v>
      </c>
      <c r="I35" s="20">
        <f t="shared" si="6"/>
        <v>901299</v>
      </c>
    </row>
    <row r="36" spans="2:9" x14ac:dyDescent="0.2">
      <c r="B36" s="8" t="s">
        <v>39</v>
      </c>
      <c r="C36" s="9"/>
      <c r="D36" s="19">
        <v>556781</v>
      </c>
      <c r="E36" s="20">
        <v>0</v>
      </c>
      <c r="F36" s="19">
        <f t="shared" si="8"/>
        <v>556781</v>
      </c>
      <c r="G36" s="20">
        <v>409412.22</v>
      </c>
      <c r="H36" s="20">
        <v>409412.22</v>
      </c>
      <c r="I36" s="20">
        <f t="shared" si="6"/>
        <v>147368.78000000003</v>
      </c>
    </row>
    <row r="37" spans="2:9" x14ac:dyDescent="0.2">
      <c r="B37" s="8" t="s">
        <v>40</v>
      </c>
      <c r="C37" s="9"/>
      <c r="D37" s="19">
        <v>3800000</v>
      </c>
      <c r="E37" s="20">
        <v>0</v>
      </c>
      <c r="F37" s="19">
        <f t="shared" si="8"/>
        <v>3800000</v>
      </c>
      <c r="G37" s="20">
        <v>3370895.51</v>
      </c>
      <c r="H37" s="20">
        <v>3370895.51</v>
      </c>
      <c r="I37" s="20">
        <f t="shared" si="6"/>
        <v>429104.49000000022</v>
      </c>
    </row>
    <row r="38" spans="2:9" x14ac:dyDescent="0.2">
      <c r="B38" s="8" t="s">
        <v>41</v>
      </c>
      <c r="C38" s="9"/>
      <c r="D38" s="19">
        <v>1348168</v>
      </c>
      <c r="E38" s="20">
        <v>0</v>
      </c>
      <c r="F38" s="19">
        <f t="shared" si="8"/>
        <v>1348168</v>
      </c>
      <c r="G38" s="20">
        <v>519226</v>
      </c>
      <c r="H38" s="20">
        <v>519226</v>
      </c>
      <c r="I38" s="20">
        <f t="shared" si="6"/>
        <v>828942</v>
      </c>
    </row>
    <row r="39" spans="2:9" ht="25.5" customHeight="1" x14ac:dyDescent="0.2">
      <c r="B39" s="26" t="s">
        <v>42</v>
      </c>
      <c r="C39" s="27"/>
      <c r="D39" s="19">
        <f t="shared" ref="D39:I39" si="9">SUM(D40:D48)</f>
        <v>17698139.259999998</v>
      </c>
      <c r="E39" s="19">
        <f t="shared" si="9"/>
        <v>214812</v>
      </c>
      <c r="F39" s="19">
        <f>SUM(F40:F48)</f>
        <v>17912951.259999998</v>
      </c>
      <c r="G39" s="19">
        <f t="shared" si="9"/>
        <v>6581996.7699999996</v>
      </c>
      <c r="H39" s="19">
        <f t="shared" si="9"/>
        <v>6581996.7699999996</v>
      </c>
      <c r="I39" s="19">
        <f t="shared" si="9"/>
        <v>11330954.49</v>
      </c>
    </row>
    <row r="40" spans="2:9" x14ac:dyDescent="0.2">
      <c r="B40" s="8" t="s">
        <v>43</v>
      </c>
      <c r="C40" s="9"/>
      <c r="D40" s="19">
        <v>14938139.26</v>
      </c>
      <c r="E40" s="20">
        <v>0</v>
      </c>
      <c r="F40" s="19">
        <f>D40+E40</f>
        <v>14938139.26</v>
      </c>
      <c r="G40" s="20">
        <v>2850596</v>
      </c>
      <c r="H40" s="20">
        <v>2850596</v>
      </c>
      <c r="I40" s="20">
        <f t="shared" si="6"/>
        <v>12087543.26</v>
      </c>
    </row>
    <row r="41" spans="2:9" x14ac:dyDescent="0.2">
      <c r="B41" s="8" t="s">
        <v>44</v>
      </c>
      <c r="C41" s="9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8" t="s">
        <v>45</v>
      </c>
      <c r="C42" s="9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8" t="s">
        <v>46</v>
      </c>
      <c r="C43" s="9"/>
      <c r="D43" s="19">
        <v>2760000</v>
      </c>
      <c r="E43" s="20">
        <v>214812</v>
      </c>
      <c r="F43" s="19">
        <f t="shared" si="10"/>
        <v>2974812</v>
      </c>
      <c r="G43" s="20">
        <v>3731400.77</v>
      </c>
      <c r="H43" s="20">
        <v>3731400.77</v>
      </c>
      <c r="I43" s="20">
        <f t="shared" si="6"/>
        <v>-756588.77</v>
      </c>
    </row>
    <row r="44" spans="2:9" x14ac:dyDescent="0.2">
      <c r="B44" s="8" t="s">
        <v>47</v>
      </c>
      <c r="C44" s="9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8" t="s">
        <v>48</v>
      </c>
      <c r="C45" s="9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8" t="s">
        <v>49</v>
      </c>
      <c r="C46" s="9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8" t="s">
        <v>50</v>
      </c>
      <c r="C47" s="9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8" t="s">
        <v>51</v>
      </c>
      <c r="C48" s="9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26" t="s">
        <v>52</v>
      </c>
      <c r="C49" s="27"/>
      <c r="D49" s="19">
        <f t="shared" ref="D49:I49" si="11">SUM(D50:D58)</f>
        <v>1582635.94</v>
      </c>
      <c r="E49" s="19">
        <f t="shared" si="11"/>
        <v>0</v>
      </c>
      <c r="F49" s="19">
        <f t="shared" si="11"/>
        <v>1582635.94</v>
      </c>
      <c r="G49" s="19">
        <f t="shared" si="11"/>
        <v>613277.35</v>
      </c>
      <c r="H49" s="19">
        <f t="shared" si="11"/>
        <v>613277.35</v>
      </c>
      <c r="I49" s="19">
        <f t="shared" si="11"/>
        <v>969358.59000000008</v>
      </c>
    </row>
    <row r="50" spans="2:9" x14ac:dyDescent="0.2">
      <c r="B50" s="8" t="s">
        <v>53</v>
      </c>
      <c r="C50" s="9"/>
      <c r="D50" s="19">
        <v>570166.80000000005</v>
      </c>
      <c r="E50" s="20">
        <v>0</v>
      </c>
      <c r="F50" s="19">
        <f t="shared" si="10"/>
        <v>570166.80000000005</v>
      </c>
      <c r="G50" s="20">
        <v>600497.35</v>
      </c>
      <c r="H50" s="20">
        <v>600497.35</v>
      </c>
      <c r="I50" s="20">
        <f t="shared" si="6"/>
        <v>-30330.54999999993</v>
      </c>
    </row>
    <row r="51" spans="2:9" x14ac:dyDescent="0.2">
      <c r="B51" s="8" t="s">
        <v>54</v>
      </c>
      <c r="C51" s="9"/>
      <c r="D51" s="19">
        <v>57367</v>
      </c>
      <c r="E51" s="20">
        <v>0</v>
      </c>
      <c r="F51" s="19">
        <f t="shared" si="10"/>
        <v>57367</v>
      </c>
      <c r="G51" s="20">
        <v>0</v>
      </c>
      <c r="H51" s="20">
        <v>0</v>
      </c>
      <c r="I51" s="20">
        <f t="shared" si="6"/>
        <v>57367</v>
      </c>
    </row>
    <row r="52" spans="2:9" x14ac:dyDescent="0.2">
      <c r="B52" s="8" t="s">
        <v>55</v>
      </c>
      <c r="C52" s="9"/>
      <c r="D52" s="19">
        <v>30000</v>
      </c>
      <c r="E52" s="20">
        <v>0</v>
      </c>
      <c r="F52" s="19">
        <f t="shared" si="10"/>
        <v>30000</v>
      </c>
      <c r="G52" s="20">
        <v>0</v>
      </c>
      <c r="H52" s="20">
        <v>0</v>
      </c>
      <c r="I52" s="20">
        <f t="shared" si="6"/>
        <v>30000</v>
      </c>
    </row>
    <row r="53" spans="2:9" x14ac:dyDescent="0.2">
      <c r="B53" s="8" t="s">
        <v>56</v>
      </c>
      <c r="C53" s="9"/>
      <c r="D53" s="19">
        <v>855102.14</v>
      </c>
      <c r="E53" s="20">
        <v>0</v>
      </c>
      <c r="F53" s="19">
        <f t="shared" si="10"/>
        <v>855102.14</v>
      </c>
      <c r="G53" s="20">
        <v>0</v>
      </c>
      <c r="H53" s="20">
        <v>0</v>
      </c>
      <c r="I53" s="20">
        <f t="shared" si="6"/>
        <v>855102.14</v>
      </c>
    </row>
    <row r="54" spans="2:9" x14ac:dyDescent="0.2">
      <c r="B54" s="8" t="s">
        <v>57</v>
      </c>
      <c r="C54" s="9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8" t="s">
        <v>58</v>
      </c>
      <c r="C55" s="9"/>
      <c r="D55" s="19">
        <v>70000</v>
      </c>
      <c r="E55" s="20">
        <v>0</v>
      </c>
      <c r="F55" s="19">
        <f t="shared" si="10"/>
        <v>70000</v>
      </c>
      <c r="G55" s="20">
        <v>12780</v>
      </c>
      <c r="H55" s="20">
        <v>12780</v>
      </c>
      <c r="I55" s="20">
        <f t="shared" si="6"/>
        <v>57220</v>
      </c>
    </row>
    <row r="56" spans="2:9" x14ac:dyDescent="0.2">
      <c r="B56" s="8" t="s">
        <v>59</v>
      </c>
      <c r="C56" s="9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8" t="s">
        <v>60</v>
      </c>
      <c r="C57" s="9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8" t="s">
        <v>61</v>
      </c>
      <c r="C58" s="9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6" t="s">
        <v>62</v>
      </c>
      <c r="C59" s="7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8" t="s">
        <v>63</v>
      </c>
      <c r="C60" s="9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8" t="s">
        <v>64</v>
      </c>
      <c r="C61" s="9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8" t="s">
        <v>65</v>
      </c>
      <c r="C62" s="9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26" t="s">
        <v>66</v>
      </c>
      <c r="C63" s="27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8" t="s">
        <v>67</v>
      </c>
      <c r="C64" s="9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8" t="s">
        <v>68</v>
      </c>
      <c r="C65" s="9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8" t="s">
        <v>69</v>
      </c>
      <c r="C66" s="9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8" t="s">
        <v>70</v>
      </c>
      <c r="C67" s="9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8" t="s">
        <v>71</v>
      </c>
      <c r="C68" s="9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8" t="s">
        <v>72</v>
      </c>
      <c r="C69" s="9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8" t="s">
        <v>73</v>
      </c>
      <c r="C70" s="9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8" t="s">
        <v>74</v>
      </c>
      <c r="C71" s="9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6" t="s">
        <v>75</v>
      </c>
      <c r="C72" s="7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8" t="s">
        <v>76</v>
      </c>
      <c r="C73" s="9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8" t="s">
        <v>77</v>
      </c>
      <c r="C74" s="9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8" t="s">
        <v>78</v>
      </c>
      <c r="C75" s="9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6" t="s">
        <v>79</v>
      </c>
      <c r="C76" s="7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8" t="s">
        <v>80</v>
      </c>
      <c r="C77" s="9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8" t="s">
        <v>81</v>
      </c>
      <c r="C78" s="9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8" t="s">
        <v>82</v>
      </c>
      <c r="C79" s="9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8" t="s">
        <v>83</v>
      </c>
      <c r="C80" s="9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8" t="s">
        <v>84</v>
      </c>
      <c r="C81" s="9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8" t="s">
        <v>85</v>
      </c>
      <c r="C82" s="9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8" t="s">
        <v>86</v>
      </c>
      <c r="C83" s="9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0"/>
      <c r="C84" s="11"/>
      <c r="D84" s="21"/>
      <c r="E84" s="22"/>
      <c r="F84" s="22"/>
      <c r="G84" s="22"/>
      <c r="H84" s="22"/>
      <c r="I84" s="22"/>
    </row>
    <row r="85" spans="2:9" x14ac:dyDescent="0.2">
      <c r="B85" s="12" t="s">
        <v>87</v>
      </c>
      <c r="C85" s="13"/>
      <c r="D85" s="23">
        <f t="shared" ref="D85:I85" si="12">D86+D104+D94+D114+D124+D134+D138+D147+D151</f>
        <v>33771462</v>
      </c>
      <c r="E85" s="23">
        <f>E86+E104+E94+E114+E124+E134+E138+E147+E151</f>
        <v>832627</v>
      </c>
      <c r="F85" s="23">
        <f t="shared" si="12"/>
        <v>34604089</v>
      </c>
      <c r="G85" s="23">
        <f>G86+G104+G94+G114+G124+G134+G138+G147+G151</f>
        <v>10152795.139999999</v>
      </c>
      <c r="H85" s="23">
        <f>H86+H104+H94+H114+H124+H134+H138+H147+H151</f>
        <v>10152795.139999999</v>
      </c>
      <c r="I85" s="23">
        <f t="shared" si="12"/>
        <v>24451293.859999999</v>
      </c>
    </row>
    <row r="86" spans="2:9" x14ac:dyDescent="0.2">
      <c r="B86" s="6" t="s">
        <v>14</v>
      </c>
      <c r="C86" s="7"/>
      <c r="D86" s="19">
        <f>SUM(D87:D93)</f>
        <v>7718217</v>
      </c>
      <c r="E86" s="19">
        <f>SUM(E87:E93)</f>
        <v>520000</v>
      </c>
      <c r="F86" s="19">
        <f>SUM(F87:F93)</f>
        <v>8238217</v>
      </c>
      <c r="G86" s="19">
        <f>SUM(G87:G93)</f>
        <v>3362814.28</v>
      </c>
      <c r="H86" s="19">
        <f>SUM(H87:H93)</f>
        <v>3362814.28</v>
      </c>
      <c r="I86" s="20">
        <f t="shared" ref="I86:I149" si="13">F86-G86</f>
        <v>4875402.7200000007</v>
      </c>
    </row>
    <row r="87" spans="2:9" x14ac:dyDescent="0.2">
      <c r="B87" s="8" t="s">
        <v>15</v>
      </c>
      <c r="C87" s="9"/>
      <c r="D87" s="19">
        <v>6359844</v>
      </c>
      <c r="E87" s="20">
        <v>0</v>
      </c>
      <c r="F87" s="19">
        <f t="shared" ref="F87:F103" si="14">D87+E87</f>
        <v>6359844</v>
      </c>
      <c r="G87" s="20">
        <v>2987992</v>
      </c>
      <c r="H87" s="20">
        <v>2987992</v>
      </c>
      <c r="I87" s="20">
        <f t="shared" si="13"/>
        <v>3371852</v>
      </c>
    </row>
    <row r="88" spans="2:9" x14ac:dyDescent="0.2">
      <c r="B88" s="8" t="s">
        <v>16</v>
      </c>
      <c r="C88" s="9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8" t="s">
        <v>17</v>
      </c>
      <c r="C89" s="9"/>
      <c r="D89" s="19">
        <v>1208373</v>
      </c>
      <c r="E89" s="20">
        <v>500000</v>
      </c>
      <c r="F89" s="19">
        <f t="shared" si="14"/>
        <v>1708373</v>
      </c>
      <c r="G89" s="20">
        <v>326394</v>
      </c>
      <c r="H89" s="20">
        <v>326394</v>
      </c>
      <c r="I89" s="20">
        <f t="shared" si="13"/>
        <v>1381979</v>
      </c>
    </row>
    <row r="90" spans="2:9" x14ac:dyDescent="0.2">
      <c r="B90" s="8" t="s">
        <v>18</v>
      </c>
      <c r="C90" s="9"/>
      <c r="D90" s="19">
        <v>100000</v>
      </c>
      <c r="E90" s="20">
        <v>20000</v>
      </c>
      <c r="F90" s="19">
        <f t="shared" si="14"/>
        <v>120000</v>
      </c>
      <c r="G90" s="20">
        <v>16128.28</v>
      </c>
      <c r="H90" s="20">
        <v>16128.28</v>
      </c>
      <c r="I90" s="20">
        <f t="shared" si="13"/>
        <v>103871.72</v>
      </c>
    </row>
    <row r="91" spans="2:9" x14ac:dyDescent="0.2">
      <c r="B91" s="8" t="s">
        <v>19</v>
      </c>
      <c r="C91" s="9"/>
      <c r="D91" s="19">
        <v>50000</v>
      </c>
      <c r="E91" s="20">
        <v>0</v>
      </c>
      <c r="F91" s="19">
        <f t="shared" si="14"/>
        <v>50000</v>
      </c>
      <c r="G91" s="20">
        <v>32300</v>
      </c>
      <c r="H91" s="20">
        <v>32300</v>
      </c>
      <c r="I91" s="20">
        <f t="shared" si="13"/>
        <v>17700</v>
      </c>
    </row>
    <row r="92" spans="2:9" x14ac:dyDescent="0.2">
      <c r="B92" s="8" t="s">
        <v>20</v>
      </c>
      <c r="C92" s="9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8" t="s">
        <v>21</v>
      </c>
      <c r="C93" s="9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6" t="s">
        <v>22</v>
      </c>
      <c r="C94" s="7"/>
      <c r="D94" s="19">
        <f>SUM(D95:D103)</f>
        <v>1449714</v>
      </c>
      <c r="E94" s="19">
        <f>SUM(E95:E103)</f>
        <v>617848.96</v>
      </c>
      <c r="F94" s="19">
        <f>SUM(F95:F103)</f>
        <v>2067562.96</v>
      </c>
      <c r="G94" s="19">
        <f>SUM(G95:G103)</f>
        <v>1354581.8699999999</v>
      </c>
      <c r="H94" s="19">
        <f>SUM(H95:H103)</f>
        <v>1354581.8699999999</v>
      </c>
      <c r="I94" s="20">
        <f t="shared" si="13"/>
        <v>712981.09000000008</v>
      </c>
    </row>
    <row r="95" spans="2:9" x14ac:dyDescent="0.2">
      <c r="B95" s="8" t="s">
        <v>23</v>
      </c>
      <c r="C95" s="9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8" t="s">
        <v>24</v>
      </c>
      <c r="C96" s="9"/>
      <c r="D96" s="19">
        <v>89714</v>
      </c>
      <c r="E96" s="20">
        <v>0</v>
      </c>
      <c r="F96" s="19">
        <f t="shared" si="14"/>
        <v>89714</v>
      </c>
      <c r="G96" s="20">
        <v>23790.52</v>
      </c>
      <c r="H96" s="20">
        <v>23790.52</v>
      </c>
      <c r="I96" s="20">
        <f t="shared" si="13"/>
        <v>65923.48</v>
      </c>
    </row>
    <row r="97" spans="2:9" x14ac:dyDescent="0.2">
      <c r="B97" s="8" t="s">
        <v>25</v>
      </c>
      <c r="C97" s="9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8" t="s">
        <v>26</v>
      </c>
      <c r="C98" s="9"/>
      <c r="D98" s="19">
        <v>0</v>
      </c>
      <c r="E98" s="20">
        <v>491848.96000000002</v>
      </c>
      <c r="F98" s="19">
        <f t="shared" si="14"/>
        <v>491848.96000000002</v>
      </c>
      <c r="G98" s="20">
        <v>491848.96000000002</v>
      </c>
      <c r="H98" s="20">
        <v>491848.96000000002</v>
      </c>
      <c r="I98" s="20">
        <f t="shared" si="13"/>
        <v>0</v>
      </c>
    </row>
    <row r="99" spans="2:9" x14ac:dyDescent="0.2">
      <c r="B99" s="8" t="s">
        <v>27</v>
      </c>
      <c r="C99" s="9"/>
      <c r="D99" s="19">
        <v>0</v>
      </c>
      <c r="E99" s="20">
        <v>9500</v>
      </c>
      <c r="F99" s="19">
        <f t="shared" si="14"/>
        <v>9500</v>
      </c>
      <c r="G99" s="20">
        <v>0</v>
      </c>
      <c r="H99" s="20">
        <v>0</v>
      </c>
      <c r="I99" s="20">
        <f t="shared" si="13"/>
        <v>9500</v>
      </c>
    </row>
    <row r="100" spans="2:9" x14ac:dyDescent="0.2">
      <c r="B100" s="8" t="s">
        <v>28</v>
      </c>
      <c r="C100" s="9"/>
      <c r="D100" s="19">
        <v>1000000</v>
      </c>
      <c r="E100" s="20">
        <v>28000</v>
      </c>
      <c r="F100" s="19">
        <f t="shared" si="14"/>
        <v>1028000</v>
      </c>
      <c r="G100" s="20">
        <v>576288.18999999994</v>
      </c>
      <c r="H100" s="20">
        <v>576288.18999999994</v>
      </c>
      <c r="I100" s="20">
        <f t="shared" si="13"/>
        <v>451711.81000000006</v>
      </c>
    </row>
    <row r="101" spans="2:9" x14ac:dyDescent="0.2">
      <c r="B101" s="8" t="s">
        <v>29</v>
      </c>
      <c r="C101" s="9"/>
      <c r="D101" s="19">
        <v>320000</v>
      </c>
      <c r="E101" s="20">
        <v>19500</v>
      </c>
      <c r="F101" s="19">
        <f t="shared" si="14"/>
        <v>339500</v>
      </c>
      <c r="G101" s="20">
        <v>230149.2</v>
      </c>
      <c r="H101" s="20">
        <v>230149.2</v>
      </c>
      <c r="I101" s="20">
        <f t="shared" si="13"/>
        <v>109350.79999999999</v>
      </c>
    </row>
    <row r="102" spans="2:9" x14ac:dyDescent="0.2">
      <c r="B102" s="8" t="s">
        <v>30</v>
      </c>
      <c r="C102" s="9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8" t="s">
        <v>31</v>
      </c>
      <c r="C103" s="9"/>
      <c r="D103" s="19">
        <v>40000</v>
      </c>
      <c r="E103" s="20">
        <v>69000</v>
      </c>
      <c r="F103" s="19">
        <f t="shared" si="14"/>
        <v>109000</v>
      </c>
      <c r="G103" s="20">
        <v>32505</v>
      </c>
      <c r="H103" s="20">
        <v>32505</v>
      </c>
      <c r="I103" s="20">
        <f t="shared" si="13"/>
        <v>76495</v>
      </c>
    </row>
    <row r="104" spans="2:9" x14ac:dyDescent="0.2">
      <c r="B104" s="6" t="s">
        <v>32</v>
      </c>
      <c r="C104" s="7"/>
      <c r="D104" s="19">
        <f>SUM(D105:D113)</f>
        <v>2131000</v>
      </c>
      <c r="E104" s="19">
        <f>SUM(E105:E113)</f>
        <v>44325.25</v>
      </c>
      <c r="F104" s="19">
        <f>SUM(F105:F113)</f>
        <v>2175325.25</v>
      </c>
      <c r="G104" s="19">
        <f>SUM(G105:G113)</f>
        <v>1234758.2</v>
      </c>
      <c r="H104" s="19">
        <f>SUM(H105:H113)</f>
        <v>1234758.2</v>
      </c>
      <c r="I104" s="20">
        <f t="shared" si="13"/>
        <v>940567.05</v>
      </c>
    </row>
    <row r="105" spans="2:9" x14ac:dyDescent="0.2">
      <c r="B105" s="8" t="s">
        <v>33</v>
      </c>
      <c r="C105" s="9"/>
      <c r="D105" s="19">
        <v>1920000</v>
      </c>
      <c r="E105" s="20">
        <v>-49613.75</v>
      </c>
      <c r="F105" s="20">
        <f>D105+E105</f>
        <v>1870386.25</v>
      </c>
      <c r="G105" s="20">
        <v>1091199.2</v>
      </c>
      <c r="H105" s="20">
        <v>1091199.2</v>
      </c>
      <c r="I105" s="20">
        <f t="shared" si="13"/>
        <v>779187.05</v>
      </c>
    </row>
    <row r="106" spans="2:9" x14ac:dyDescent="0.2">
      <c r="B106" s="8" t="s">
        <v>34</v>
      </c>
      <c r="C106" s="9"/>
      <c r="D106" s="19">
        <v>0</v>
      </c>
      <c r="E106" s="20">
        <v>20000</v>
      </c>
      <c r="F106" s="20">
        <f t="shared" ref="F106:F113" si="15">D106+E106</f>
        <v>20000</v>
      </c>
      <c r="G106" s="20">
        <v>10000</v>
      </c>
      <c r="H106" s="20">
        <v>10000</v>
      </c>
      <c r="I106" s="20">
        <f t="shared" si="13"/>
        <v>10000</v>
      </c>
    </row>
    <row r="107" spans="2:9" x14ac:dyDescent="0.2">
      <c r="B107" s="8" t="s">
        <v>35</v>
      </c>
      <c r="C107" s="9"/>
      <c r="D107" s="19">
        <v>70000</v>
      </c>
      <c r="E107" s="20">
        <v>73939</v>
      </c>
      <c r="F107" s="20">
        <f t="shared" si="15"/>
        <v>143939</v>
      </c>
      <c r="G107" s="20">
        <v>117939</v>
      </c>
      <c r="H107" s="20">
        <v>117939</v>
      </c>
      <c r="I107" s="20">
        <f t="shared" si="13"/>
        <v>26000</v>
      </c>
    </row>
    <row r="108" spans="2:9" x14ac:dyDescent="0.2">
      <c r="B108" s="8" t="s">
        <v>36</v>
      </c>
      <c r="C108" s="9"/>
      <c r="D108" s="19">
        <v>90000</v>
      </c>
      <c r="E108" s="20">
        <v>0</v>
      </c>
      <c r="F108" s="20">
        <f t="shared" si="15"/>
        <v>90000</v>
      </c>
      <c r="G108" s="20">
        <v>0</v>
      </c>
      <c r="H108" s="20">
        <v>0</v>
      </c>
      <c r="I108" s="20">
        <f t="shared" si="13"/>
        <v>90000</v>
      </c>
    </row>
    <row r="109" spans="2:9" x14ac:dyDescent="0.2">
      <c r="B109" s="8" t="s">
        <v>37</v>
      </c>
      <c r="C109" s="9"/>
      <c r="D109" s="19">
        <v>30000</v>
      </c>
      <c r="E109" s="20">
        <v>0</v>
      </c>
      <c r="F109" s="20">
        <f t="shared" si="15"/>
        <v>30000</v>
      </c>
      <c r="G109" s="20">
        <v>15620</v>
      </c>
      <c r="H109" s="20">
        <v>15620</v>
      </c>
      <c r="I109" s="20">
        <f t="shared" si="13"/>
        <v>14380</v>
      </c>
    </row>
    <row r="110" spans="2:9" x14ac:dyDescent="0.2">
      <c r="B110" s="8" t="s">
        <v>38</v>
      </c>
      <c r="C110" s="9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8" t="s">
        <v>39</v>
      </c>
      <c r="C111" s="9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8" t="s">
        <v>40</v>
      </c>
      <c r="C112" s="9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8" t="s">
        <v>41</v>
      </c>
      <c r="C113" s="9"/>
      <c r="D113" s="19">
        <v>21000</v>
      </c>
      <c r="E113" s="20">
        <v>0</v>
      </c>
      <c r="F113" s="20">
        <f t="shared" si="15"/>
        <v>21000</v>
      </c>
      <c r="G113" s="20">
        <v>0</v>
      </c>
      <c r="H113" s="20">
        <v>0</v>
      </c>
      <c r="I113" s="20">
        <f t="shared" si="13"/>
        <v>21000</v>
      </c>
    </row>
    <row r="114" spans="2:9" ht="25.5" customHeight="1" x14ac:dyDescent="0.2">
      <c r="B114" s="26" t="s">
        <v>42</v>
      </c>
      <c r="C114" s="27"/>
      <c r="D114" s="19">
        <f>SUM(D115:D123)</f>
        <v>2600000</v>
      </c>
      <c r="E114" s="19">
        <f>SUM(E115:E123)</f>
        <v>1648313</v>
      </c>
      <c r="F114" s="19">
        <f>SUM(F115:F123)</f>
        <v>4248313</v>
      </c>
      <c r="G114" s="19">
        <f>SUM(G115:G123)</f>
        <v>4178313</v>
      </c>
      <c r="H114" s="19">
        <f>SUM(H115:H123)</f>
        <v>4178313</v>
      </c>
      <c r="I114" s="20">
        <f t="shared" si="13"/>
        <v>70000</v>
      </c>
    </row>
    <row r="115" spans="2:9" x14ac:dyDescent="0.2">
      <c r="B115" s="8" t="s">
        <v>43</v>
      </c>
      <c r="C115" s="9"/>
      <c r="D115" s="19">
        <v>2600000</v>
      </c>
      <c r="E115" s="20">
        <v>1536313</v>
      </c>
      <c r="F115" s="20">
        <f>D115+E115</f>
        <v>4136313</v>
      </c>
      <c r="G115" s="20">
        <v>4136313</v>
      </c>
      <c r="H115" s="20">
        <v>4136313</v>
      </c>
      <c r="I115" s="20">
        <f t="shared" si="13"/>
        <v>0</v>
      </c>
    </row>
    <row r="116" spans="2:9" x14ac:dyDescent="0.2">
      <c r="B116" s="8" t="s">
        <v>44</v>
      </c>
      <c r="C116" s="9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8" t="s">
        <v>45</v>
      </c>
      <c r="C117" s="9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8" t="s">
        <v>46</v>
      </c>
      <c r="C118" s="9"/>
      <c r="D118" s="19">
        <v>0</v>
      </c>
      <c r="E118" s="20">
        <v>112000</v>
      </c>
      <c r="F118" s="20">
        <f t="shared" si="16"/>
        <v>112000</v>
      </c>
      <c r="G118" s="20">
        <v>42000</v>
      </c>
      <c r="H118" s="20">
        <v>42000</v>
      </c>
      <c r="I118" s="20">
        <f t="shared" si="13"/>
        <v>70000</v>
      </c>
    </row>
    <row r="119" spans="2:9" x14ac:dyDescent="0.2">
      <c r="B119" s="8" t="s">
        <v>47</v>
      </c>
      <c r="C119" s="9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8" t="s">
        <v>48</v>
      </c>
      <c r="C120" s="9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8" t="s">
        <v>49</v>
      </c>
      <c r="C121" s="9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8" t="s">
        <v>50</v>
      </c>
      <c r="C122" s="9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8" t="s">
        <v>51</v>
      </c>
      <c r="C123" s="9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6" t="s">
        <v>52</v>
      </c>
      <c r="C124" s="7"/>
      <c r="D124" s="19">
        <f>SUM(D125:D133)</f>
        <v>1845850</v>
      </c>
      <c r="E124" s="19">
        <f>SUM(E125:E133)</f>
        <v>-1308522.21</v>
      </c>
      <c r="F124" s="19">
        <f>SUM(F125:F133)</f>
        <v>537327.79</v>
      </c>
      <c r="G124" s="19">
        <f>SUM(G125:G133)</f>
        <v>22327.79</v>
      </c>
      <c r="H124" s="19">
        <f>SUM(H125:H133)</f>
        <v>22327.79</v>
      </c>
      <c r="I124" s="20">
        <f t="shared" si="13"/>
        <v>515000.00000000006</v>
      </c>
    </row>
    <row r="125" spans="2:9" x14ac:dyDescent="0.2">
      <c r="B125" s="8" t="s">
        <v>53</v>
      </c>
      <c r="C125" s="9"/>
      <c r="D125" s="19">
        <v>125000</v>
      </c>
      <c r="E125" s="20">
        <v>0</v>
      </c>
      <c r="F125" s="20">
        <f>D125+E125</f>
        <v>125000</v>
      </c>
      <c r="G125" s="20">
        <v>0</v>
      </c>
      <c r="H125" s="20">
        <v>0</v>
      </c>
      <c r="I125" s="20">
        <f t="shared" si="13"/>
        <v>125000</v>
      </c>
    </row>
    <row r="126" spans="2:9" x14ac:dyDescent="0.2">
      <c r="B126" s="8" t="s">
        <v>54</v>
      </c>
      <c r="C126" s="9"/>
      <c r="D126" s="19">
        <v>5000</v>
      </c>
      <c r="E126" s="20">
        <v>0</v>
      </c>
      <c r="F126" s="20">
        <f t="shared" ref="F126:F133" si="17">D126+E126</f>
        <v>5000</v>
      </c>
      <c r="G126" s="20">
        <v>0</v>
      </c>
      <c r="H126" s="20">
        <v>0</v>
      </c>
      <c r="I126" s="20">
        <f t="shared" si="13"/>
        <v>5000</v>
      </c>
    </row>
    <row r="127" spans="2:9" x14ac:dyDescent="0.2">
      <c r="B127" s="8" t="s">
        <v>55</v>
      </c>
      <c r="C127" s="9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8" t="s">
        <v>56</v>
      </c>
      <c r="C128" s="9"/>
      <c r="D128" s="19">
        <v>1324350</v>
      </c>
      <c r="E128" s="20">
        <v>-1324350</v>
      </c>
      <c r="F128" s="20">
        <f t="shared" si="17"/>
        <v>0</v>
      </c>
      <c r="G128" s="20">
        <v>0</v>
      </c>
      <c r="H128" s="20">
        <v>0</v>
      </c>
      <c r="I128" s="20">
        <f t="shared" si="13"/>
        <v>0</v>
      </c>
    </row>
    <row r="129" spans="2:9" x14ac:dyDescent="0.2">
      <c r="B129" s="8" t="s">
        <v>57</v>
      </c>
      <c r="C129" s="9"/>
      <c r="D129" s="19">
        <v>85000</v>
      </c>
      <c r="E129" s="20">
        <v>0</v>
      </c>
      <c r="F129" s="20">
        <f t="shared" si="17"/>
        <v>85000</v>
      </c>
      <c r="G129" s="20">
        <v>0</v>
      </c>
      <c r="H129" s="20">
        <v>0</v>
      </c>
      <c r="I129" s="20">
        <f t="shared" si="13"/>
        <v>85000</v>
      </c>
    </row>
    <row r="130" spans="2:9" x14ac:dyDescent="0.2">
      <c r="B130" s="8" t="s">
        <v>58</v>
      </c>
      <c r="C130" s="9"/>
      <c r="D130" s="19">
        <v>6500</v>
      </c>
      <c r="E130" s="20">
        <v>15827.79</v>
      </c>
      <c r="F130" s="20">
        <f t="shared" si="17"/>
        <v>22327.79</v>
      </c>
      <c r="G130" s="20">
        <v>22327.79</v>
      </c>
      <c r="H130" s="20">
        <v>22327.79</v>
      </c>
      <c r="I130" s="20">
        <f t="shared" si="13"/>
        <v>0</v>
      </c>
    </row>
    <row r="131" spans="2:9" x14ac:dyDescent="0.2">
      <c r="B131" s="8" t="s">
        <v>59</v>
      </c>
      <c r="C131" s="9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8" t="s">
        <v>60</v>
      </c>
      <c r="C132" s="9"/>
      <c r="D132" s="19">
        <v>300000</v>
      </c>
      <c r="E132" s="20">
        <v>0</v>
      </c>
      <c r="F132" s="20">
        <f t="shared" si="17"/>
        <v>300000</v>
      </c>
      <c r="G132" s="20">
        <v>0</v>
      </c>
      <c r="H132" s="20">
        <v>0</v>
      </c>
      <c r="I132" s="20">
        <f t="shared" si="13"/>
        <v>300000</v>
      </c>
    </row>
    <row r="133" spans="2:9" x14ac:dyDescent="0.2">
      <c r="B133" s="8" t="s">
        <v>61</v>
      </c>
      <c r="C133" s="9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6" t="s">
        <v>62</v>
      </c>
      <c r="C134" s="7"/>
      <c r="D134" s="19">
        <f>SUM(D135:D137)</f>
        <v>18026681</v>
      </c>
      <c r="E134" s="19">
        <f>SUM(E135:E137)</f>
        <v>-689338</v>
      </c>
      <c r="F134" s="19">
        <f>SUM(F135:F137)</f>
        <v>17337343</v>
      </c>
      <c r="G134" s="19">
        <f>SUM(G135:G137)</f>
        <v>0</v>
      </c>
      <c r="H134" s="19">
        <f>SUM(H135:H137)</f>
        <v>0</v>
      </c>
      <c r="I134" s="20">
        <f t="shared" si="13"/>
        <v>17337343</v>
      </c>
    </row>
    <row r="135" spans="2:9" x14ac:dyDescent="0.2">
      <c r="B135" s="8" t="s">
        <v>63</v>
      </c>
      <c r="C135" s="9"/>
      <c r="D135" s="19">
        <v>18026681</v>
      </c>
      <c r="E135" s="20">
        <v>-689338</v>
      </c>
      <c r="F135" s="20">
        <f>D135+E135</f>
        <v>17337343</v>
      </c>
      <c r="G135" s="20">
        <v>0</v>
      </c>
      <c r="H135" s="20">
        <v>0</v>
      </c>
      <c r="I135" s="20">
        <f t="shared" si="13"/>
        <v>17337343</v>
      </c>
    </row>
    <row r="136" spans="2:9" x14ac:dyDescent="0.2">
      <c r="B136" s="8" t="s">
        <v>64</v>
      </c>
      <c r="C136" s="9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8" t="s">
        <v>65</v>
      </c>
      <c r="C137" s="9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6" t="s">
        <v>66</v>
      </c>
      <c r="C138" s="7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8" t="s">
        <v>67</v>
      </c>
      <c r="C139" s="9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8" t="s">
        <v>68</v>
      </c>
      <c r="C140" s="9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8" t="s">
        <v>69</v>
      </c>
      <c r="C141" s="9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8" t="s">
        <v>70</v>
      </c>
      <c r="C142" s="9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8" t="s">
        <v>71</v>
      </c>
      <c r="C143" s="9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8" t="s">
        <v>72</v>
      </c>
      <c r="C144" s="9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8" t="s">
        <v>73</v>
      </c>
      <c r="C145" s="9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8" t="s">
        <v>74</v>
      </c>
      <c r="C146" s="9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6" t="s">
        <v>75</v>
      </c>
      <c r="C147" s="7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8" t="s">
        <v>76</v>
      </c>
      <c r="C148" s="9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8" t="s">
        <v>77</v>
      </c>
      <c r="C149" s="9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8" t="s">
        <v>78</v>
      </c>
      <c r="C150" s="9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6" t="s">
        <v>79</v>
      </c>
      <c r="C151" s="7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8" t="s">
        <v>80</v>
      </c>
      <c r="C152" s="9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8" t="s">
        <v>81</v>
      </c>
      <c r="C153" s="9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8" t="s">
        <v>82</v>
      </c>
      <c r="C154" s="9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8" t="s">
        <v>83</v>
      </c>
      <c r="C155" s="9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8" t="s">
        <v>84</v>
      </c>
      <c r="C156" s="9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8" t="s">
        <v>85</v>
      </c>
      <c r="C157" s="9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8" t="s">
        <v>86</v>
      </c>
      <c r="C158" s="9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6"/>
      <c r="C159" s="7"/>
      <c r="D159" s="19"/>
      <c r="E159" s="20"/>
      <c r="F159" s="20"/>
      <c r="G159" s="20"/>
      <c r="H159" s="20"/>
      <c r="I159" s="20"/>
    </row>
    <row r="160" spans="2:9" x14ac:dyDescent="0.2">
      <c r="B160" s="14" t="s">
        <v>88</v>
      </c>
      <c r="C160" s="15"/>
      <c r="D160" s="18">
        <f t="shared" ref="D160:I160" si="21">D10+D85</f>
        <v>105961674.28</v>
      </c>
      <c r="E160" s="18">
        <f t="shared" si="21"/>
        <v>1047439</v>
      </c>
      <c r="F160" s="18">
        <f t="shared" si="21"/>
        <v>107009113.28</v>
      </c>
      <c r="G160" s="18">
        <f t="shared" si="21"/>
        <v>48990423.490000002</v>
      </c>
      <c r="H160" s="18">
        <f t="shared" si="21"/>
        <v>48990423.490000002</v>
      </c>
      <c r="I160" s="18">
        <f t="shared" si="21"/>
        <v>58018689.790000007</v>
      </c>
    </row>
    <row r="161" spans="2:9" ht="13.5" thickBot="1" x14ac:dyDescent="0.25">
      <c r="B161" s="16"/>
      <c r="C161" s="17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15748031496062992" bottom="0.35433070866141736" header="0.31496062992125984" footer="0.31496062992125984"/>
  <pageSetup scale="54" fitToHeight="0" orientation="portrait" r:id="rId1"/>
  <rowBreaks count="1" manualBreakCount="1">
    <brk id="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2025-10-20T21:27:39Z</cp:lastPrinted>
  <dcterms:created xsi:type="dcterms:W3CDTF">2025-10-15T10:30:40Z</dcterms:created>
  <dcterms:modified xsi:type="dcterms:W3CDTF">2025-10-20T21:27:40Z</dcterms:modified>
</cp:coreProperties>
</file>